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Sheet1!$A$1:$B$42</definedName>
  </definedNames>
  <calcPr calcId="145621"/>
</workbook>
</file>

<file path=xl/calcChain.xml><?xml version="1.0" encoding="utf-8"?>
<calcChain xmlns="http://schemas.openxmlformats.org/spreadsheetml/2006/main">
  <c r="B26" i="1" l="1"/>
  <c r="B19" i="1"/>
  <c r="B37" i="1" l="1"/>
  <c r="B21" i="1" l="1"/>
  <c r="B39" i="1" s="1"/>
  <c r="B20" i="1"/>
  <c r="B38" i="1" s="1"/>
  <c r="B18" i="1"/>
  <c r="B36" i="1" s="1"/>
  <c r="B27" i="1"/>
  <c r="B28" i="1"/>
  <c r="B25" i="1"/>
  <c r="B29" i="1" l="1"/>
  <c r="B40" i="1" l="1"/>
</calcChain>
</file>

<file path=xl/sharedStrings.xml><?xml version="1.0" encoding="utf-8"?>
<sst xmlns="http://schemas.openxmlformats.org/spreadsheetml/2006/main" count="29" uniqueCount="28">
  <si>
    <t>What is the name of your Ministry Worker</t>
  </si>
  <si>
    <t>What is your Ministry Worker's percentage rate (full time = 100%)</t>
  </si>
  <si>
    <t>Annual Stipend Calculator</t>
  </si>
  <si>
    <t>Does your ministry worker received accommodation provided by the charge</t>
  </si>
  <si>
    <t>yes</t>
  </si>
  <si>
    <t>no</t>
  </si>
  <si>
    <t>(Choose Yes or No from the list)</t>
  </si>
  <si>
    <t>What is the relevant Monthly Cash Stipend from the current Stipend Schedule</t>
  </si>
  <si>
    <t>The Annual cash stipend for your Ministry Worker is</t>
  </si>
  <si>
    <t>The Annual EPFB for your Ministry worker is</t>
  </si>
  <si>
    <t>The Annual MEA is</t>
  </si>
  <si>
    <t xml:space="preserve">The Annual Super for your Ministry worker is </t>
  </si>
  <si>
    <t>What is the relevant MEA for your Ministry worker</t>
  </si>
  <si>
    <t>What is the relevant Superannuation amount from the Currenty Stipend Schedule</t>
  </si>
  <si>
    <t>Stipend</t>
  </si>
  <si>
    <t>EPFB</t>
  </si>
  <si>
    <t>MEA</t>
  </si>
  <si>
    <t>Superannuation</t>
  </si>
  <si>
    <t>How many days did the Ministry worker serve during the month?</t>
  </si>
  <si>
    <t xml:space="preserve">Adjusted Stipend </t>
  </si>
  <si>
    <t>Adjusted EPFB</t>
  </si>
  <si>
    <t>Adjusted MEA</t>
  </si>
  <si>
    <t>Adjusted Superannuation</t>
  </si>
  <si>
    <t>Monthly part-time Stipend Calculator</t>
  </si>
  <si>
    <t>Ministry for a portion of a month Stipend Calculator</t>
  </si>
  <si>
    <t xml:space="preserve">What is the relevant monthly EPFB payment from the current stipend Schedule </t>
  </si>
  <si>
    <t xml:space="preserve">Stipend Calculator </t>
  </si>
  <si>
    <t>What is the relevant deduction for Manse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</si>
</sst>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/>
    <xf numFmtId="0" fontId="0" fillId="0" borderId="3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2" xfId="0" applyBorder="1" applyProtection="1"/>
    <xf numFmtId="0" fontId="0" fillId="0" borderId="4" xfId="0" applyBorder="1" applyProtection="1"/>
    <xf numFmtId="0" fontId="0" fillId="0" borderId="7" xfId="0" applyBorder="1" applyProtection="1"/>
    <xf numFmtId="1" fontId="0" fillId="0" borderId="4" xfId="0" applyNumberFormat="1" applyBorder="1" applyProtection="1"/>
    <xf numFmtId="0" fontId="0" fillId="0" borderId="0" xfId="0" applyProtection="1"/>
    <xf numFmtId="9" fontId="0" fillId="2" borderId="5" xfId="0" applyNumberFormat="1" applyFill="1" applyBorder="1" applyAlignment="1" applyProtection="1">
      <alignment horizontal="right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3" fillId="0" borderId="3" xfId="0" applyFont="1" applyBorder="1"/>
    <xf numFmtId="1" fontId="0" fillId="2" borderId="5" xfId="1" applyNumberFormat="1" applyFont="1" applyFill="1" applyBorder="1" applyProtection="1">
      <protection locked="0"/>
    </xf>
    <xf numFmtId="0" fontId="0" fillId="0" borderId="3" xfId="0" applyFill="1" applyBorder="1"/>
    <xf numFmtId="0" fontId="0" fillId="0" borderId="0" xfId="0" applyBorder="1" applyProtection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2" borderId="5" xfId="0" applyFont="1" applyFill="1" applyBorder="1" applyAlignment="1" applyProtection="1">
      <alignment horizontal="right"/>
      <protection locked="0"/>
    </xf>
    <xf numFmtId="0" fontId="4" fillId="0" borderId="3" xfId="0" applyFont="1" applyBorder="1" applyAlignment="1">
      <alignment horizontal="left"/>
    </xf>
    <xf numFmtId="1" fontId="0" fillId="0" borderId="9" xfId="0" applyNumberFormat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workbookViewId="0">
      <selection activeCell="B3" sqref="B3"/>
    </sheetView>
  </sheetViews>
  <sheetFormatPr defaultRowHeight="15" x14ac:dyDescent="0.25"/>
  <cols>
    <col min="1" max="1" width="72.7109375" customWidth="1"/>
    <col min="2" max="2" width="27.42578125" style="9" customWidth="1"/>
    <col min="3" max="3" width="0" hidden="1" customWidth="1"/>
    <col min="4" max="4" width="9.140625" hidden="1" customWidth="1"/>
  </cols>
  <sheetData>
    <row r="1" spans="1:4" ht="18.75" x14ac:dyDescent="0.3">
      <c r="A1" s="1" t="s">
        <v>26</v>
      </c>
      <c r="B1" s="5"/>
    </row>
    <row r="2" spans="1:4" ht="15.75" thickBot="1" x14ac:dyDescent="0.3">
      <c r="A2" s="2"/>
      <c r="B2" s="6"/>
    </row>
    <row r="3" spans="1:4" ht="15.75" thickBot="1" x14ac:dyDescent="0.3">
      <c r="A3" s="2" t="s">
        <v>0</v>
      </c>
      <c r="B3" s="3"/>
    </row>
    <row r="4" spans="1:4" ht="15.75" thickBot="1" x14ac:dyDescent="0.3">
      <c r="A4" s="2"/>
      <c r="B4" s="6"/>
    </row>
    <row r="5" spans="1:4" ht="15.75" thickBot="1" x14ac:dyDescent="0.3">
      <c r="A5" s="2" t="s">
        <v>1</v>
      </c>
      <c r="B5" s="10">
        <v>1</v>
      </c>
    </row>
    <row r="6" spans="1:4" x14ac:dyDescent="0.25">
      <c r="A6" s="2"/>
      <c r="B6" s="6"/>
    </row>
    <row r="7" spans="1:4" x14ac:dyDescent="0.25">
      <c r="A7" s="2" t="s">
        <v>3</v>
      </c>
      <c r="B7" s="11" t="s">
        <v>4</v>
      </c>
      <c r="D7" t="s">
        <v>4</v>
      </c>
    </row>
    <row r="8" spans="1:4" x14ac:dyDescent="0.25">
      <c r="A8" s="12" t="s">
        <v>6</v>
      </c>
      <c r="B8" s="6"/>
      <c r="D8" t="s">
        <v>5</v>
      </c>
    </row>
    <row r="9" spans="1:4" ht="15.75" thickBot="1" x14ac:dyDescent="0.3">
      <c r="A9" s="2"/>
      <c r="B9" s="6"/>
    </row>
    <row r="10" spans="1:4" ht="15.75" thickBot="1" x14ac:dyDescent="0.3">
      <c r="A10" s="2" t="s">
        <v>7</v>
      </c>
      <c r="B10" s="13">
        <v>0</v>
      </c>
    </row>
    <row r="11" spans="1:4" ht="15.75" thickBot="1" x14ac:dyDescent="0.3">
      <c r="A11" s="2" t="s">
        <v>25</v>
      </c>
      <c r="B11" s="13">
        <v>0</v>
      </c>
    </row>
    <row r="12" spans="1:4" ht="15.75" thickBot="1" x14ac:dyDescent="0.3">
      <c r="A12" s="2" t="s">
        <v>12</v>
      </c>
      <c r="B12" s="13">
        <v>0</v>
      </c>
    </row>
    <row r="13" spans="1:4" ht="15.75" thickBot="1" x14ac:dyDescent="0.3">
      <c r="A13" s="14" t="s">
        <v>13</v>
      </c>
      <c r="B13" s="13">
        <v>0</v>
      </c>
    </row>
    <row r="14" spans="1:4" ht="15.75" thickBot="1" x14ac:dyDescent="0.3">
      <c r="A14" s="14" t="s">
        <v>27</v>
      </c>
      <c r="B14" s="13">
        <v>0</v>
      </c>
    </row>
    <row r="15" spans="1:4" x14ac:dyDescent="0.25">
      <c r="A15" s="14"/>
      <c r="B15" s="6"/>
    </row>
    <row r="16" spans="1:4" ht="15.75" x14ac:dyDescent="0.25">
      <c r="A16" s="20" t="s">
        <v>2</v>
      </c>
      <c r="B16" s="6"/>
    </row>
    <row r="17" spans="1:3" x14ac:dyDescent="0.25">
      <c r="A17" s="2"/>
      <c r="B17" s="6"/>
    </row>
    <row r="18" spans="1:3" x14ac:dyDescent="0.25">
      <c r="A18" s="2" t="s">
        <v>8</v>
      </c>
      <c r="B18" s="8">
        <f>ROUNDUP((B10*B5)*12,0)</f>
        <v>0</v>
      </c>
    </row>
    <row r="19" spans="1:3" x14ac:dyDescent="0.25">
      <c r="A19" s="2" t="s">
        <v>9</v>
      </c>
      <c r="B19" s="8">
        <f>IF(B7="yes",((B11-$B$14)*(B5)*(12)),IF(B7="no",(B11*(B5)*(12)),0))</f>
        <v>0</v>
      </c>
    </row>
    <row r="20" spans="1:3" x14ac:dyDescent="0.25">
      <c r="A20" s="2" t="s">
        <v>10</v>
      </c>
      <c r="B20" s="6">
        <f>ROUNDUP(((B12*B5)*12),0)</f>
        <v>0</v>
      </c>
    </row>
    <row r="21" spans="1:3" x14ac:dyDescent="0.25">
      <c r="A21" s="2" t="s">
        <v>11</v>
      </c>
      <c r="B21" s="6">
        <f>ROUNDUP(((B13*B5)*12),0)</f>
        <v>0</v>
      </c>
    </row>
    <row r="22" spans="1:3" x14ac:dyDescent="0.25">
      <c r="A22" s="17"/>
      <c r="B22" s="6"/>
      <c r="C22" s="15"/>
    </row>
    <row r="23" spans="1:3" ht="15.75" x14ac:dyDescent="0.25">
      <c r="A23" s="20" t="s">
        <v>23</v>
      </c>
      <c r="B23" s="6"/>
      <c r="C23" s="15"/>
    </row>
    <row r="24" spans="1:3" ht="15.75" x14ac:dyDescent="0.25">
      <c r="A24" s="20"/>
      <c r="B24" s="6"/>
      <c r="C24" s="15"/>
    </row>
    <row r="25" spans="1:3" x14ac:dyDescent="0.25">
      <c r="A25" s="18" t="s">
        <v>14</v>
      </c>
      <c r="B25" s="6">
        <f>ROUND(B10*B5,0)</f>
        <v>0</v>
      </c>
      <c r="C25" s="15"/>
    </row>
    <row r="26" spans="1:3" x14ac:dyDescent="0.25">
      <c r="A26" s="18" t="s">
        <v>15</v>
      </c>
      <c r="B26" s="6">
        <f>IF(B7="yes",((B11-$B$14)*(B5)),IF(B7="no",(B11*B5),0))</f>
        <v>0</v>
      </c>
      <c r="C26" s="15"/>
    </row>
    <row r="27" spans="1:3" x14ac:dyDescent="0.25">
      <c r="A27" s="18" t="s">
        <v>16</v>
      </c>
      <c r="B27" s="6">
        <f>ROUNDUP(B12*B5,0)</f>
        <v>0</v>
      </c>
      <c r="C27" s="15"/>
    </row>
    <row r="28" spans="1:3" x14ac:dyDescent="0.25">
      <c r="A28" s="18" t="s">
        <v>17</v>
      </c>
      <c r="B28" s="6">
        <f>ROUNDUP(B13*B5,0)</f>
        <v>0</v>
      </c>
      <c r="C28" s="16"/>
    </row>
    <row r="29" spans="1:3" x14ac:dyDescent="0.25">
      <c r="A29" s="2"/>
      <c r="B29" s="5">
        <f>SUM(B25:B28)</f>
        <v>0</v>
      </c>
      <c r="C29" s="16"/>
    </row>
    <row r="30" spans="1:3" x14ac:dyDescent="0.25">
      <c r="A30" s="2"/>
      <c r="B30" s="6"/>
      <c r="C30" s="16"/>
    </row>
    <row r="31" spans="1:3" x14ac:dyDescent="0.25">
      <c r="A31" s="2"/>
      <c r="B31" s="6"/>
      <c r="C31" s="16"/>
    </row>
    <row r="32" spans="1:3" ht="15.75" x14ac:dyDescent="0.25">
      <c r="A32" s="20" t="s">
        <v>24</v>
      </c>
      <c r="B32" s="6"/>
      <c r="C32" s="16"/>
    </row>
    <row r="33" spans="1:3" ht="15.75" thickBot="1" x14ac:dyDescent="0.3">
      <c r="A33" s="2"/>
      <c r="B33" s="6"/>
      <c r="C33" s="16"/>
    </row>
    <row r="34" spans="1:3" ht="15.75" thickBot="1" x14ac:dyDescent="0.3">
      <c r="A34" s="2" t="s">
        <v>18</v>
      </c>
      <c r="B34" s="19"/>
      <c r="C34" s="16"/>
    </row>
    <row r="35" spans="1:3" x14ac:dyDescent="0.25">
      <c r="A35" s="2"/>
      <c r="B35" s="6"/>
      <c r="C35" s="16"/>
    </row>
    <row r="36" spans="1:3" x14ac:dyDescent="0.25">
      <c r="A36" s="2" t="s">
        <v>19</v>
      </c>
      <c r="B36" s="6">
        <f>ROUND((B18/365)*$B$34,0)</f>
        <v>0</v>
      </c>
      <c r="C36" s="16"/>
    </row>
    <row r="37" spans="1:3" x14ac:dyDescent="0.25">
      <c r="A37" s="2" t="s">
        <v>20</v>
      </c>
      <c r="B37" s="8">
        <f>IF(B7="yes",((B19/365)*B34),IF(B7="no",((B19/365)*B34),0))</f>
        <v>0</v>
      </c>
    </row>
    <row r="38" spans="1:3" x14ac:dyDescent="0.25">
      <c r="A38" s="2" t="s">
        <v>21</v>
      </c>
      <c r="B38" s="6">
        <f t="shared" ref="B38:B39" si="0">ROUND((B20/365)*$B$34,0)</f>
        <v>0</v>
      </c>
    </row>
    <row r="39" spans="1:3" x14ac:dyDescent="0.25">
      <c r="A39" s="2" t="s">
        <v>22</v>
      </c>
      <c r="B39" s="6">
        <f t="shared" si="0"/>
        <v>0</v>
      </c>
    </row>
    <row r="40" spans="1:3" ht="15.75" thickBot="1" x14ac:dyDescent="0.3">
      <c r="A40" s="2"/>
      <c r="B40" s="21">
        <f>SUM(B36:B39)</f>
        <v>0</v>
      </c>
    </row>
    <row r="41" spans="1:3" ht="15.75" thickTop="1" x14ac:dyDescent="0.25">
      <c r="A41" s="4"/>
      <c r="B41" s="7"/>
    </row>
  </sheetData>
  <sheetProtection password="CCAC" sheet="1" objects="1" scenarios="1" selectLockedCells="1"/>
  <dataValidations count="1">
    <dataValidation type="list" allowBlank="1" showInputMessage="1" showErrorMessage="1" sqref="B7">
      <formula1>$D$7:$D$8</formula1>
    </dataValidation>
  </dataValidations>
  <pageMargins left="0.23622047244094491" right="0.19685039370078741" top="0.55118110236220474" bottom="0.55118110236220474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volunteer</dc:creator>
  <cp:lastModifiedBy>Kathleen Wex</cp:lastModifiedBy>
  <cp:lastPrinted>2016-10-18T06:57:46Z</cp:lastPrinted>
  <dcterms:created xsi:type="dcterms:W3CDTF">2015-12-23T07:02:49Z</dcterms:created>
  <dcterms:modified xsi:type="dcterms:W3CDTF">2016-10-18T07:00:13Z</dcterms:modified>
</cp:coreProperties>
</file>